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<sst xmlns="http://schemas.openxmlformats.org/spreadsheetml/2006/main" count="280" uniqueCount="212">
  <si>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</si>
  <si>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</si>
  <si>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</si>
  <si>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</si>
  <si>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</si>
  <si>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</si>
  <si>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</si>
  <si>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</si>
  <si>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</si>
  <si>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</si>
  <si>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</si>
  <si>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</si>
  <si>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</si>
  <si>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</si>
  <si>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</si>
  <si>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</si>
  <si>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</si>
  <si>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</si>
  <si>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</si>
  <si>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</si>
  <si>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</si>
  <si>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</si>
  <si>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</si>
  <si>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</si>
  <si>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</si>
  <si>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</si>
  <si>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</si>
  <si>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</si>
  <si>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</si>
  <si>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</si>
  <si>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</si>
  <si>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</si>
  <si>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</si>
  <si>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</si>
  <si>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</si>
  <si>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</si>
  <si>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</si>
  <si>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</si>
  <si>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</si>
  <si>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</si>
  <si>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</si>
  <si>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</si>
  <si>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</si>
  <si>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</si>
  <si>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</si>
  <si>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</si>
  <si>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</si>
  <si>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</si>
  <si>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</si>
  <si>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</si>
  <si>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</si>
  <si>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</si>
  <si>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</si>
  <si>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</si>
  <si>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</si>
  <si>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</si>
  <si>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</si>
  <si>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</si>
  <si>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</si>
  <si>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</si>
  <si>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</si>
  <si>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</si>
  <si>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</si>
  <si>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</si>
  <si>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</si>
  <si>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</si>
  <si>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</si>
  <si>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</si>
  <si>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</si>
  <si>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</si>
  <si>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</si>
  <si>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</si>
  <si>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</si>
  <si>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</si>
  <si>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</si>
  <si>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</si>
  <si>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</si>
  <si>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</si>
  <si>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</si>
  <si>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</si>
  <si>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</si>
  <si>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</si>
  <si>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</si>
  <si>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</si>
  <si>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</si>
  <si>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</si>
  <si>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</si>
  <si>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</si>
  <si>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</si>
  <si>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</si>
  <si>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</si>
  <si>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</si>
  <si>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</si>
  <si>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</si>
  <si>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</si>
  <si>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</si>
  <si>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</si>
  <si>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</si>
  <si>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</si>
  <si>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</si>
  <si>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</si>
  <si>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</si>
  <si>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</si>
  <si>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</si>
  <si>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</si>
  <si>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</si>
  <si>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</si>
  <si>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</si>
  <si>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</si>
  <si>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</si>
  <si>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</si>
  <si>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</si>
  <si>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</si>
  <si>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</si>
  <si>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</si>
  <si>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</si>
  <si>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</si>
  <si>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</si>
  <si>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</si>
  <si>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</si>
  <si>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</si>
  <si>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</si>
  <si>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</si>
  <si>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</si>
  <si>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</si>
  <si>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</si>
  <si>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</si>
  <si>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</si>
  <si>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</si>
  <si>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</si>
  <si>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</si>
  <si>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</si>
  <si>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</si>
  <si>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</si>
  <si>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</si>
  <si>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</si>
  <si>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</si>
  <si>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</si>
  <si>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</si>
  <si>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</si>
  <si>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</si>
  <si>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</si>
  <si>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</si>
  <si>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</si>
  <si>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</si>
  <si>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</si>
  <si>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</si>
  <si>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</si>
  <si>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</si>
  <si>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</si>
  <si>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</si>
  <si>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</si>
  <si>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</si>
  <si>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</si>
  <si>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</si>
  <si>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</si>
  <si>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</si>
  <si>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</si>
  <si>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</si>
  <si>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</si>
  <si>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</si>
  <si>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</si>
  <si>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</si>
  <si>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</si>
  <si>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</si>
  <si>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</si>
  <si>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</si>
  <si>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</si>
  <si>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</si>
  <si>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</si>
  <si>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</si>
  <si>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</si>
  <si>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</si>
  <si>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</si>
  <si>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</si>
  <si>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</si>
  <si>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</si>
  <si>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</si>
  <si>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</si>
  <si>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</si>
  <si>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</si>
  <si>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</si>
  <si>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</si>
  <si>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</si>
  <si>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</si>
  <si>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</si>
  <si>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</si>
  <si>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</si>
  <si>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</si>
  <si>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</si>
  <si>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</si>
  <si>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</si>
  <si>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</si>
  <si>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</si>
  <si>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</si>
  <si>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</si>
  <si>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</si>
  <si>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</si>
  <si>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</si>
  <si>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</si>
  <si>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</si>
  <si>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</si>
  <si>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</si>
  <si>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</si>
  <si>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</si>
  <si>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</si>
  <si>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Н.І. Гладіч</t>
  </si>
  <si>
    <t>Л.Д. Артишук-Березюк (Артишук)</t>
  </si>
  <si>
    <t>(03362) 217 97</t>
  </si>
  <si>
    <t>(03362) 216 70</t>
  </si>
  <si>
    <t>inbox@lbs.vl.court.gov.ua</t>
  </si>
  <si>
    <t>8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</si>
</sst>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&amp;L6572BE4F&amp;C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44</v>
      </c>
      <c r="F6" s="90">
        <v>33</v>
      </c>
      <c r="G6" s="90">
        <v>1</v>
      </c>
      <c r="H6" s="90">
        <v>30</v>
      </c>
      <c r="I6" s="90" t="s">
        <v>172</v>
      </c>
      <c r="J6" s="90">
        <v>14</v>
      </c>
      <c r="K6" s="91">
        <v>1</v>
      </c>
      <c r="L6" s="101">
        <f>E6-F6</f>
        <v>11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92</v>
      </c>
      <c r="F7" s="90">
        <v>90</v>
      </c>
      <c r="G7" s="90"/>
      <c r="H7" s="90">
        <v>92</v>
      </c>
      <c r="I7" s="90">
        <v>87</v>
      </c>
      <c r="J7" s="90"/>
      <c r="K7" s="91"/>
      <c r="L7" s="101">
        <f>E7-F7</f>
        <v>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10</v>
      </c>
      <c r="F9" s="90">
        <v>7</v>
      </c>
      <c r="G9" s="90"/>
      <c r="H9" s="90">
        <v>8</v>
      </c>
      <c r="I9" s="90">
        <v>8</v>
      </c>
      <c r="J9" s="90">
        <v>2</v>
      </c>
      <c r="K9" s="91"/>
      <c r="L9" s="101">
        <f>E9-F9</f>
        <v>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7</v>
      </c>
      <c r="F12" s="90">
        <v>5</v>
      </c>
      <c r="G12" s="90"/>
      <c r="H12" s="90">
        <v>6</v>
      </c>
      <c r="I12" s="90">
        <v>5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153</v>
      </c>
      <c r="F15" s="104">
        <f>SUM(F6:F14)</f>
        <v>135</v>
      </c>
      <c r="G15" s="104">
        <f>SUM(G6:G14)</f>
        <v>1</v>
      </c>
      <c r="H15" s="104">
        <f>SUM(H6:H14)</f>
        <v>136</v>
      </c>
      <c r="I15" s="104">
        <f>SUM(I6:I14)</f>
        <v>100</v>
      </c>
      <c r="J15" s="104">
        <f>SUM(J6:J14)</f>
        <v>17</v>
      </c>
      <c r="K15" s="104">
        <f>SUM(K6:K14)</f>
        <v>1</v>
      </c>
      <c r="L15" s="101">
        <f>E15-F15</f>
        <v>18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29</v>
      </c>
      <c r="F16" s="92">
        <v>28</v>
      </c>
      <c r="G16" s="92"/>
      <c r="H16" s="92">
        <v>26</v>
      </c>
      <c r="I16" s="92">
        <v>22</v>
      </c>
      <c r="J16" s="92">
        <v>3</v>
      </c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24</v>
      </c>
      <c r="F17" s="92">
        <v>22</v>
      </c>
      <c r="G17" s="92"/>
      <c r="H17" s="92">
        <v>19</v>
      </c>
      <c r="I17" s="92">
        <v>17</v>
      </c>
      <c r="J17" s="92">
        <v>5</v>
      </c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252</v>
      </c>
      <c r="F19" s="91">
        <v>249</v>
      </c>
      <c r="G19" s="91"/>
      <c r="H19" s="91">
        <v>231</v>
      </c>
      <c r="I19" s="91">
        <v>227</v>
      </c>
      <c r="J19" s="91">
        <v>21</v>
      </c>
      <c r="K19" s="91"/>
      <c r="L19" s="101">
        <f>E19-F19</f>
        <v>3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283</v>
      </c>
      <c r="F24" s="91">
        <v>278</v>
      </c>
      <c r="G24" s="91"/>
      <c r="H24" s="91">
        <v>254</v>
      </c>
      <c r="I24" s="91">
        <v>244</v>
      </c>
      <c r="J24" s="91">
        <v>29</v>
      </c>
      <c r="K24" s="91"/>
      <c r="L24" s="101">
        <f>E24-F24</f>
        <v>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/>
      <c r="F25" s="91"/>
      <c r="G25" s="91"/>
      <c r="H25" s="91"/>
      <c r="I25" s="91"/>
      <c r="J25" s="91"/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149</v>
      </c>
      <c r="F27" s="91">
        <v>127</v>
      </c>
      <c r="G27" s="91"/>
      <c r="H27" s="91">
        <v>143</v>
      </c>
      <c r="I27" s="91">
        <v>127</v>
      </c>
      <c r="J27" s="91">
        <v>6</v>
      </c>
      <c r="K27" s="91"/>
      <c r="L27" s="101">
        <f>E27-F27</f>
        <v>22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181</v>
      </c>
      <c r="F28" s="91">
        <v>127</v>
      </c>
      <c r="G28" s="91"/>
      <c r="H28" s="91">
        <v>126</v>
      </c>
      <c r="I28" s="91">
        <v>93</v>
      </c>
      <c r="J28" s="91">
        <v>55</v>
      </c>
      <c r="K28" s="91">
        <v>1</v>
      </c>
      <c r="L28" s="101">
        <f>E28-F28</f>
        <v>54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10</v>
      </c>
      <c r="F29" s="91">
        <v>9</v>
      </c>
      <c r="G29" s="91"/>
      <c r="H29" s="91">
        <v>9</v>
      </c>
      <c r="I29" s="91">
        <v>6</v>
      </c>
      <c r="J29" s="91">
        <v>1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9</v>
      </c>
      <c r="F30" s="91">
        <v>6</v>
      </c>
      <c r="G30" s="91"/>
      <c r="H30" s="91">
        <v>9</v>
      </c>
      <c r="I30" s="91">
        <v>9</v>
      </c>
      <c r="J30" s="91"/>
      <c r="K30" s="91"/>
      <c r="L30" s="101">
        <f>E30-F30</f>
        <v>3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7</v>
      </c>
      <c r="F36" s="91">
        <v>7</v>
      </c>
      <c r="G36" s="91"/>
      <c r="H36" s="91">
        <v>7</v>
      </c>
      <c r="I36" s="91">
        <v>6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2</v>
      </c>
      <c r="F37" s="91">
        <v>2</v>
      </c>
      <c r="G37" s="91"/>
      <c r="H37" s="91">
        <v>1</v>
      </c>
      <c r="I37" s="91">
        <v>1</v>
      </c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</v>
      </c>
      <c r="F38" s="91">
        <v>2</v>
      </c>
      <c r="G38" s="91"/>
      <c r="H38" s="91">
        <v>1</v>
      </c>
      <c r="I38" s="91">
        <v>1</v>
      </c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228</v>
      </c>
      <c r="F40" s="91">
        <v>170</v>
      </c>
      <c r="G40" s="91"/>
      <c r="H40" s="91">
        <v>164</v>
      </c>
      <c r="I40" s="91">
        <v>110</v>
      </c>
      <c r="J40" s="91">
        <v>64</v>
      </c>
      <c r="K40" s="91">
        <v>1</v>
      </c>
      <c r="L40" s="101">
        <f>E40-F40</f>
        <v>58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209</v>
      </c>
      <c r="F41" s="91">
        <v>196</v>
      </c>
      <c r="G41" s="91"/>
      <c r="H41" s="91">
        <v>188</v>
      </c>
      <c r="I41" s="91" t="s">
        <v>172</v>
      </c>
      <c r="J41" s="91">
        <v>21</v>
      </c>
      <c r="K41" s="91"/>
      <c r="L41" s="101">
        <f>E41-F41</f>
        <v>13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12</v>
      </c>
      <c r="F42" s="91">
        <v>9</v>
      </c>
      <c r="G42" s="91"/>
      <c r="H42" s="91">
        <v>12</v>
      </c>
      <c r="I42" s="91" t="s">
        <v>172</v>
      </c>
      <c r="J42" s="91"/>
      <c r="K42" s="91"/>
      <c r="L42" s="101">
        <f>E42-F42</f>
        <v>3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4</v>
      </c>
      <c r="F43" s="91">
        <v>4</v>
      </c>
      <c r="G43" s="91"/>
      <c r="H43" s="91">
        <v>4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213</v>
      </c>
      <c r="F45" s="91">
        <f aca="true" t="shared" si="0" ref="F45:K45">F41+F43+F44</f>
        <v>200</v>
      </c>
      <c r="G45" s="91">
        <f t="shared" si="0"/>
        <v>0</v>
      </c>
      <c r="H45" s="91">
        <f t="shared" si="0"/>
        <v>192</v>
      </c>
      <c r="I45" s="91">
        <f>I43+I44</f>
        <v>2</v>
      </c>
      <c r="J45" s="91">
        <f t="shared" si="0"/>
        <v>21</v>
      </c>
      <c r="K45" s="91">
        <f t="shared" si="0"/>
        <v>0</v>
      </c>
      <c r="L45" s="101">
        <f>E45-F45</f>
        <v>13</v>
      </c>
    </row>
    <row r="46" spans="1:12" ht="15">
      <c r="A46" s="173" t="s">
        <v>189</v>
      </c>
      <c r="B46" s="173"/>
      <c r="C46" s="173"/>
      <c r="D46" s="43">
        <v>41</v>
      </c>
      <c r="E46" s="91">
        <f>E15+E24+E40+E45</f>
        <v>877</v>
      </c>
      <c r="F46" s="91">
        <f aca="true" t="shared" si="1" ref="F46:K46">F15+F24+F40+F45</f>
        <v>783</v>
      </c>
      <c r="G46" s="91">
        <f t="shared" si="1"/>
        <v>1</v>
      </c>
      <c r="H46" s="91">
        <f t="shared" si="1"/>
        <v>746</v>
      </c>
      <c r="I46" s="91">
        <f t="shared" si="1"/>
        <v>456</v>
      </c>
      <c r="J46" s="91">
        <f t="shared" si="1"/>
        <v>131</v>
      </c>
      <c r="K46" s="91">
        <f t="shared" si="1"/>
        <v>2</v>
      </c>
      <c r="L46" s="101">
        <f>E46-F46</f>
        <v>94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&amp;L6572BE4F&amp;CФорма № 1-мзс, Підрозділ: Любешівський районний суд Волинської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5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20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3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&amp;L6572BE4F&amp;CФорма № 1-мзс, Підрозділ: Любешівський районний суд Волинської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30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13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2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77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7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277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6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44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13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193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733619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95566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130</v>
      </c>
      <c r="F55" s="96">
        <v>5</v>
      </c>
      <c r="G55" s="96">
        <v>1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254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122</v>
      </c>
      <c r="F57" s="96">
        <v>41</v>
      </c>
      <c r="G57" s="96">
        <v>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190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6.25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102</v>
      </c>
      <c r="G62" s="114">
        <v>416144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57</v>
      </c>
      <c r="G63" s="113">
        <v>325010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45</v>
      </c>
      <c r="G64" s="113">
        <v>91134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25</v>
      </c>
      <c r="G65" s="112">
        <v>11682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&amp;L6572BE4F&amp;CФорма № 1-мзс, Підрозділ: Любешівський районний суд Волинської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1.5267175572519085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5.882352941176471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1.5625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95.27458492975734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373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438.5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19</v>
      </c>
    </row>
    <row r="13" spans="1:4" ht="16.5" customHeight="1">
      <c r="A13" s="311" t="s">
        <v>31</v>
      </c>
      <c r="B13" s="311"/>
      <c r="C13" s="14">
        <v>11</v>
      </c>
      <c r="D13" s="94">
        <v>15</v>
      </c>
    </row>
    <row r="14" spans="1:4" ht="16.5" customHeight="1">
      <c r="A14" s="311" t="s">
        <v>107</v>
      </c>
      <c r="B14" s="311"/>
      <c r="C14" s="14">
        <v>12</v>
      </c>
      <c r="D14" s="94">
        <v>70</v>
      </c>
    </row>
    <row r="15" spans="1:4" ht="16.5" customHeight="1">
      <c r="A15" s="311" t="s">
        <v>111</v>
      </c>
      <c r="B15" s="311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&amp;L6572BE4F&amp;CФорма № 1-мзс, Підрозділ: Любешівський районний суд Волинської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2019-07-15T13:04:59Z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6572BE4F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