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<sst xmlns="http://schemas.openxmlformats.org/spreadsheetml/2006/main" count="316" uniqueCount="255">
  <si>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</si>
  <si>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</si>
  <si>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</si>
  <si>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</si>
  <si>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</si>
  <si>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</si>
  <si>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</si>
  <si>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</si>
  <si>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</si>
  <si>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</si>
  <si>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</si>
  <si>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</si>
  <si>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</si>
  <si>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</si>
  <si>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</si>
  <si>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</si>
  <si>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</si>
  <si>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</si>
  <si>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</si>
  <si>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</si>
  <si>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</si>
  <si>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</si>
  <si>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</si>
  <si>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</si>
  <si>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</si>
  <si>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</si>
  <si>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</si>
  <si>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</si>
  <si>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</si>
  <si>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</si>
  <si>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</si>
  <si>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</si>
  <si>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</si>
  <si>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</si>
  <si>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</si>
  <si>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</si>
  <si>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</si>
  <si>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</si>
  <si>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</si>
  <si>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</si>
  <si>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</si>
  <si>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</si>
  <si>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</si>
  <si>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</si>
  <si>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</si>
  <si>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</si>
  <si>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</si>
  <si>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</si>
  <si>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</si>
  <si>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</si>
  <si>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</si>
  <si>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</si>
  <si>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</si>
  <si>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</si>
  <si>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</si>
  <si>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</si>
  <si>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</si>
  <si>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</si>
  <si>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</si>
  <si>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</si>
  <si>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</si>
  <si>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</si>
  <si>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</si>
  <si>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</si>
  <si>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</si>
  <si>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</si>
  <si>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</si>
  <si>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</si>
  <si>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</si>
  <si>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</si>
  <si>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</si>
  <si>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</si>
  <si>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</si>
  <si>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</si>
  <si>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</si>
  <si>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</si>
  <si>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</si>
  <si>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</si>
  <si>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</si>
  <si>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</si>
  <si>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</si>
  <si>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</si>
  <si>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</si>
  <si>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</si>
  <si>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</si>
  <si>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</si>
  <si>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</si>
  <si>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</si>
  <si>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</si>
  <si>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</si>
  <si>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</si>
  <si>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</si>
  <si>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</si>
  <si>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</si>
  <si>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</si>
  <si>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</si>
  <si>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</si>
  <si>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</si>
  <si>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</si>
  <si>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</si>
  <si>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</si>
  <si>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</si>
  <si>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</si>
  <si>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</si>
  <si>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</si>
  <si>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</si>
  <si>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</si>
  <si>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</si>
  <si>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</si>
  <si>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</si>
  <si>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</si>
  <si>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</si>
  <si>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</si>
  <si>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</si>
  <si>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</si>
  <si>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</si>
  <si>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</si>
  <si>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</si>
  <si>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</si>
  <si>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</si>
  <si>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</si>
  <si>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</si>
  <si>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</si>
  <si>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</si>
  <si>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</si>
  <si>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</si>
  <si>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</si>
  <si>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</si>
  <si>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</si>
  <si>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</si>
  <si>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</si>
  <si>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</si>
  <si>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</si>
  <si>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</si>
  <si>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</si>
  <si>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</si>
  <si>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</si>
  <si>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</si>
  <si>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</si>
  <si>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</si>
  <si>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</si>
  <si>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</si>
  <si>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</si>
  <si>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</si>
  <si>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</si>
  <si>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</si>
  <si>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</si>
  <si>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</si>
  <si>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</si>
  <si>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</si>
  <si>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</si>
  <si>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</si>
  <si>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</si>
  <si>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</si>
  <si>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</si>
  <si>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</si>
  <si>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</si>
  <si>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</si>
  <si>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</si>
  <si>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</si>
  <si>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</si>
  <si>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</si>
  <si>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</si>
  <si>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</si>
  <si>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</si>
  <si>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</si>
  <si>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</si>
  <si>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</si>
  <si>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</si>
  <si>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</si>
  <si>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</si>
  <si>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</si>
  <si>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</si>
  <si>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</si>
  <si>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</si>
  <si>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</si>
  <si>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</si>
  <si>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</si>
  <si>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</si>
  <si>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</si>
  <si>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</si>
  <si>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</si>
  <si>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</si>
  <si>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</si>
  <si>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</si>
  <si>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</si>
  <si>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</si>
  <si>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</si>
  <si>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</si>
  <si>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</si>
  <si>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</si>
  <si>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</si>
  <si>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</si>
  <si>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</si>
  <si>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</si>
  <si>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</si>
  <si>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</si>
  <si>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</si>
  <si>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</si>
  <si>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</si>
  <si>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</si>
  <si>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</si>
  <si>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</si>
  <si>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</si>
  <si>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</si>
  <si>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</si>
  <si>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</si>
  <si>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</si>
  <si>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</si>
  <si>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</si>
  <si>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</si>
  <si>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</si>
  <si>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</si>
  <si>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</si>
  <si>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</si>
  <si>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</si>
  <si>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</si>
  <si>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</si>
  <si>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</si>
  <si>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</si>
  <si>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</si>
  <si>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</si>
  <si>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</si>
  <si>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</si>
  <si>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</si>
  <si>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</si>
  <si>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</si>
  <si>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</si>
  <si>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</si>
  <si>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</si>
  <si>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</si>
  <si>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</si>
  <si>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</si>
  <si>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</si>
  <si>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</si>
  <si>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</si>
  <si>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</si>
  <si>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</si>
  <si>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</si>
  <si>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</si>
  <si>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</si>
  <si>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</si>
  <si>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</si>
  <si>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</si>
  <si>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Н.І. Гладіч</t>
  </si>
  <si>
    <t>Т.С. Водоніс</t>
  </si>
  <si>
    <t>(03362) 217 97</t>
  </si>
  <si>
    <t>(03362) 216 70</t>
  </si>
  <si>
    <t>inbox@lbs.vl.court.gov.ua</t>
  </si>
  <si>
    <t>3 липня 2017 року</t>
  </si>
  <si>
    <t>перше півріччя 2017 року</t>
  </si>
  <si>
    <t>Любешівський районний суд Волинської області</t>
  </si>
  <si>
    <t xml:space="preserve">Місцезнаходження: </t>
  </si>
  <si>
    <t>44200. Волинська область.смт. Любешів</t>
  </si>
  <si>
    <t>вул. Незалежності</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</si>
</sst>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9" fontId="0" fillId="0" borderId="0" applyFont="0" applyFill="0" applyBorder="0" applyAlignment="0" applyProtection="0"/>
    <xf numFmtId="0" fontId="73" fillId="40" borderId="0" applyNumberFormat="0" applyBorder="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4" fillId="0" borderId="11" applyNumberFormat="0" applyFill="0" applyAlignment="0" applyProtection="0"/>
    <xf numFmtId="0" fontId="75" fillId="0" borderId="12" applyNumberFormat="0" applyFill="0" applyAlignment="0" applyProtection="0"/>
    <xf numFmtId="0" fontId="76" fillId="0" borderId="13" applyNumberFormat="0" applyFill="0" applyAlignment="0" applyProtection="0"/>
    <xf numFmtId="0" fontId="76" fillId="0" borderId="0" applyNumberFormat="0" applyFill="0" applyBorder="0" applyAlignment="0" applyProtection="0"/>
    <xf numFmtId="0" fontId="0" fillId="0" borderId="0">
      <alignment/>
      <protection/>
    </xf>
    <xf numFmtId="0" fontId="77" fillId="0" borderId="14" applyNumberFormat="0" applyFill="0" applyAlignment="0" applyProtection="0"/>
    <xf numFmtId="0" fontId="78" fillId="41" borderId="15" applyNumberFormat="0" applyAlignment="0" applyProtection="0"/>
    <xf numFmtId="0" fontId="79" fillId="0" borderId="0" applyNumberFormat="0" applyFill="0" applyBorder="0" applyAlignment="0" applyProtection="0"/>
    <xf numFmtId="0" fontId="80" fillId="42" borderId="0" applyNumberFormat="0" applyBorder="0" applyAlignment="0" applyProtection="0"/>
    <xf numFmtId="0" fontId="81"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0" borderId="16" applyNumberFormat="0" applyFill="0" applyAlignment="0" applyProtection="0"/>
    <xf numFmtId="0" fontId="83" fillId="44" borderId="0" applyNumberFormat="0" applyBorder="0" applyAlignment="0" applyProtection="0"/>
    <xf numFmtId="0" fontId="0" fillId="45" borderId="17" applyNumberFormat="0" applyFont="0" applyAlignment="0" applyProtection="0"/>
    <xf numFmtId="0" fontId="84" fillId="43" borderId="18"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6"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6" applyFont="1" applyBorder="1" applyAlignment="1">
      <alignment horizontal="center" vertical="center" wrapText="1"/>
      <protection/>
    </xf>
    <xf numFmtId="0" fontId="20" fillId="0" borderId="20" xfId="96" applyFont="1" applyBorder="1" applyAlignment="1">
      <alignment vertical="center" wrapText="1"/>
      <protection/>
    </xf>
    <xf numFmtId="0" fontId="20" fillId="0" borderId="0" xfId="96" applyFont="1" applyBorder="1" applyAlignment="1">
      <alignment vertical="center" wrapText="1"/>
      <protection/>
    </xf>
    <xf numFmtId="0" fontId="20" fillId="0" borderId="0" xfId="96" applyFont="1" applyBorder="1" applyAlignment="1">
      <alignment vertical="center"/>
      <protection/>
    </xf>
    <xf numFmtId="0" fontId="24"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21" fillId="0" borderId="0" xfId="96" applyFont="1" applyBorder="1" applyAlignment="1">
      <alignment vertical="center" wrapText="1"/>
      <protection/>
    </xf>
    <xf numFmtId="0" fontId="27" fillId="0" borderId="0" xfId="96" applyFont="1" applyBorder="1" applyAlignment="1">
      <alignment horizontal="left" vertical="center" wrapText="1"/>
      <protection/>
    </xf>
    <xf numFmtId="0" fontId="0" fillId="0" borderId="0" xfId="96" applyBorder="1" applyAlignment="1">
      <alignment vertical="center" wrapText="1"/>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6" applyNumberFormat="1" applyFont="1" applyFill="1" applyBorder="1" applyAlignment="1">
      <alignment horizontal="right" vertical="center" wrapText="1"/>
      <protection/>
    </xf>
    <xf numFmtId="3" fontId="20" fillId="0" borderId="19" xfId="96"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7"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6"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6" applyFont="1" applyBorder="1" applyAlignment="1">
      <alignment horizontal="left" vertical="center" wrapText="1"/>
      <protection/>
    </xf>
    <xf numFmtId="0" fontId="20" fillId="0" borderId="28"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57" fillId="0" borderId="20" xfId="96" applyFont="1" applyBorder="1" applyAlignment="1">
      <alignment horizontal="center" vertical="center" wrapText="1"/>
      <protection/>
    </xf>
    <xf numFmtId="0" fontId="57" fillId="0" borderId="0" xfId="96" applyFont="1" applyBorder="1" applyAlignment="1">
      <alignment horizontal="center" vertical="center" wrapText="1"/>
      <protection/>
    </xf>
    <xf numFmtId="0" fontId="57" fillId="0" borderId="33" xfId="96" applyFont="1" applyBorder="1" applyAlignment="1">
      <alignment horizontal="center" vertical="center" wrapText="1"/>
      <protection/>
    </xf>
    <xf numFmtId="0" fontId="21" fillId="0" borderId="0" xfId="96" applyFont="1" applyBorder="1" applyAlignment="1">
      <alignment horizontal="left" vertical="center" wrapText="1"/>
      <protection/>
    </xf>
    <xf numFmtId="0" fontId="21"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19" fillId="0" borderId="29" xfId="96" applyFont="1" applyBorder="1" applyAlignment="1">
      <alignment horizontal="left" vertical="center" wrapText="1"/>
      <protection/>
    </xf>
    <xf numFmtId="0" fontId="19" fillId="0" borderId="21" xfId="96" applyFont="1" applyBorder="1" applyAlignment="1">
      <alignment horizontal="left" vertical="center" wrapText="1"/>
      <protection/>
    </xf>
    <xf numFmtId="0" fontId="19" fillId="0" borderId="30" xfId="96" applyFont="1" applyBorder="1" applyAlignment="1">
      <alignment horizontal="left" vertical="center" wrapText="1"/>
      <protection/>
    </xf>
    <xf numFmtId="0" fontId="27" fillId="0" borderId="0"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1" xfId="96" applyFont="1" applyBorder="1" applyAlignment="1">
      <alignment horizontal="left" vertical="center" wrapText="1"/>
      <protection/>
    </xf>
    <xf numFmtId="0" fontId="20" fillId="0" borderId="30" xfId="96" applyFont="1" applyBorder="1" applyAlignment="1">
      <alignment horizontal="left" vertical="center" wrapText="1"/>
      <protection/>
    </xf>
    <xf numFmtId="0" fontId="20" fillId="0" borderId="31" xfId="96" applyFont="1" applyBorder="1" applyAlignment="1">
      <alignment horizontal="left" vertical="center" wrapText="1"/>
      <protection/>
    </xf>
    <xf numFmtId="0" fontId="20" fillId="0" borderId="23"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29" xfId="96" applyFont="1" applyBorder="1" applyAlignment="1">
      <alignment horizontal="center" vertical="center" wrapText="1"/>
      <protection/>
    </xf>
    <xf numFmtId="0" fontId="20" fillId="0" borderId="21" xfId="96" applyFont="1" applyBorder="1" applyAlignment="1">
      <alignment horizontal="center" vertical="center" wrapText="1"/>
      <protection/>
    </xf>
    <xf numFmtId="0" fontId="20" fillId="0" borderId="30" xfId="96" applyFont="1" applyBorder="1" applyAlignment="1">
      <alignment horizontal="center" vertical="center" wrapText="1"/>
      <protection/>
    </xf>
    <xf numFmtId="0" fontId="20" fillId="0" borderId="31" xfId="96" applyFont="1" applyBorder="1" applyAlignment="1">
      <alignment horizontal="center" vertical="center" wrapText="1"/>
      <protection/>
    </xf>
    <xf numFmtId="0" fontId="20" fillId="0" borderId="23"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57" fillId="0" borderId="31" xfId="96" applyFont="1" applyBorder="1" applyAlignment="1">
      <alignment horizontal="center" vertical="center" wrapText="1"/>
      <protection/>
    </xf>
    <xf numFmtId="0" fontId="57" fillId="0" borderId="23" xfId="96" applyFont="1" applyBorder="1" applyAlignment="1">
      <alignment horizontal="center" vertical="center" wrapText="1"/>
      <protection/>
    </xf>
    <xf numFmtId="0" fontId="57" fillId="0" borderId="32" xfId="96" applyFont="1" applyBorder="1" applyAlignment="1">
      <alignment horizontal="center" vertical="center" wrapText="1"/>
      <protection/>
    </xf>
    <xf numFmtId="0" fontId="20" fillId="0" borderId="20"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3" xfId="96" applyFont="1" applyBorder="1" applyAlignment="1">
      <alignment horizontal="left" vertical="center"/>
      <protection/>
    </xf>
    <xf numFmtId="0" fontId="20" fillId="0" borderId="32" xfId="96" applyFont="1" applyBorder="1" applyAlignment="1">
      <alignment horizontal="left" vertical="center"/>
      <protection/>
    </xf>
    <xf numFmtId="0" fontId="20" fillId="0" borderId="19" xfId="96" applyFont="1" applyBorder="1" applyAlignment="1">
      <alignment horizontal="center" vertical="center" wrapText="1"/>
      <protection/>
    </xf>
    <xf numFmtId="0" fontId="20" fillId="0" borderId="20" xfId="96" applyFont="1" applyBorder="1" applyAlignment="1">
      <alignment horizontal="center" vertical="center" wrapText="1"/>
      <protection/>
    </xf>
    <xf numFmtId="0" fontId="20" fillId="0" borderId="0" xfId="96" applyFont="1" applyBorder="1" applyAlignment="1">
      <alignment horizontal="center" vertical="center"/>
      <protection/>
    </xf>
    <xf numFmtId="0" fontId="19" fillId="0" borderId="0"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8"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20" xfId="96" applyFont="1" applyBorder="1" applyAlignment="1">
      <alignment horizontal="center" vertical="center" wrapText="1"/>
      <protection/>
    </xf>
    <xf numFmtId="0" fontId="19" fillId="0" borderId="0" xfId="96" applyFont="1" applyBorder="1" applyAlignment="1">
      <alignment horizontal="center" vertical="center"/>
      <protection/>
    </xf>
    <xf numFmtId="0" fontId="18" fillId="0" borderId="0" xfId="96" applyFont="1" applyBorder="1" applyAlignment="1">
      <alignment horizontal="center" vertical="center" wrapText="1"/>
      <protection/>
    </xf>
    <xf numFmtId="0" fontId="28" fillId="0" borderId="0" xfId="96" applyFont="1" applyBorder="1" applyAlignment="1">
      <alignment horizontal="center" vertical="center"/>
      <protection/>
    </xf>
    <xf numFmtId="0" fontId="42" fillId="0" borderId="0" xfId="96"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Нейтральний" xfId="94"/>
    <cellStyle name="Обчислення" xfId="95"/>
    <cellStyle name="Обычный 2" xfId="96"/>
    <cellStyle name="Обычный 4" xfId="97"/>
    <cellStyle name="Обычный 4 2" xfId="98"/>
    <cellStyle name="Обычный 7 2" xfId="99"/>
    <cellStyle name="Followed Hyperlink" xfId="100"/>
    <cellStyle name="Підсумок" xfId="101"/>
    <cellStyle name="Поганий" xfId="102"/>
    <cellStyle name="Примітка" xfId="103"/>
    <cellStyle name="Результат" xfId="104"/>
    <cellStyle name="Текст попередження" xfId="105"/>
    <cellStyle name="Текст пояснення" xfId="106"/>
    <cellStyle name="Comma" xfId="107"/>
    <cellStyle name="Comma [0]"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212</v>
      </c>
      <c r="F10" s="157">
        <v>204</v>
      </c>
      <c r="G10" s="157">
        <v>209</v>
      </c>
      <c r="H10" s="157">
        <v>4</v>
      </c>
      <c r="I10" s="157"/>
      <c r="J10" s="157"/>
      <c r="K10" s="157">
        <v>205</v>
      </c>
      <c r="L10" s="157"/>
      <c r="M10" s="168">
        <v>3</v>
      </c>
      <c r="N10" s="163"/>
      <c r="O10" s="111">
        <f>E10-F10</f>
        <v>8</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105</v>
      </c>
      <c r="F15" s="157">
        <v>104</v>
      </c>
      <c r="G15" s="157">
        <v>100</v>
      </c>
      <c r="H15" s="157"/>
      <c r="I15" s="157">
        <v>1</v>
      </c>
      <c r="J15" s="157">
        <v>9</v>
      </c>
      <c r="K15" s="157">
        <v>90</v>
      </c>
      <c r="L15" s="157"/>
      <c r="M15" s="157">
        <v>5</v>
      </c>
      <c r="N15" s="157" t="s">
        <v>146</v>
      </c>
      <c r="O15" s="111">
        <f t="shared" si="0"/>
        <v>1</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105</v>
      </c>
      <c r="F21" s="157">
        <v>104</v>
      </c>
      <c r="G21" s="157">
        <v>100</v>
      </c>
      <c r="H21" s="157"/>
      <c r="I21" s="157">
        <v>1</v>
      </c>
      <c r="J21" s="157">
        <v>9</v>
      </c>
      <c r="K21" s="157">
        <v>90</v>
      </c>
      <c r="L21" s="157"/>
      <c r="M21" s="157">
        <v>5</v>
      </c>
      <c r="N21" s="157" t="s">
        <v>146</v>
      </c>
      <c r="O21" s="111">
        <f t="shared" si="0"/>
        <v>1</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317</v>
      </c>
      <c r="F23" s="157">
        <f>F10+F12+F15+F22</f>
        <v>308</v>
      </c>
      <c r="G23" s="157">
        <f>G10+G12+G15+G22</f>
        <v>309</v>
      </c>
      <c r="H23" s="157">
        <f>H10+H15</f>
        <v>4</v>
      </c>
      <c r="I23" s="157">
        <f>I10+I15</f>
        <v>1</v>
      </c>
      <c r="J23" s="157">
        <f>J10+J12+J15</f>
        <v>9</v>
      </c>
      <c r="K23" s="157">
        <f>K10+K12+K15</f>
        <v>295</v>
      </c>
      <c r="L23" s="157">
        <f>L10+L12+L15+L22</f>
        <v>0</v>
      </c>
      <c r="M23" s="157">
        <f>M10+M12+M15+M22</f>
        <v>8</v>
      </c>
      <c r="N23" s="157">
        <f>N10</f>
        <v>0</v>
      </c>
      <c r="O23" s="111">
        <f t="shared" si="0"/>
        <v>9</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240</v>
      </c>
      <c r="G31" s="167">
        <v>206</v>
      </c>
      <c r="H31" s="167">
        <v>210</v>
      </c>
      <c r="I31" s="167">
        <v>202</v>
      </c>
      <c r="J31" s="167">
        <v>199</v>
      </c>
      <c r="K31" s="167">
        <v>1</v>
      </c>
      <c r="L31" s="167">
        <v>2</v>
      </c>
      <c r="M31" s="167"/>
      <c r="N31" s="167">
        <v>30</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7" r:id="rId1"/>
  <headerFooter>
    <oddFooter>&amp;L41A08E27&amp;CФорма № 2-А, Підрозділ: Любешівський районний суд Волинської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1</v>
      </c>
      <c r="E9" s="163">
        <v>1</v>
      </c>
      <c r="F9" s="163"/>
      <c r="G9" s="163"/>
      <c r="H9" s="163"/>
      <c r="I9" s="163"/>
      <c r="J9" s="163">
        <v>1</v>
      </c>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11</v>
      </c>
      <c r="E12" s="163">
        <v>9</v>
      </c>
      <c r="F12" s="163">
        <v>8</v>
      </c>
      <c r="G12" s="163">
        <v>8</v>
      </c>
      <c r="H12" s="163">
        <v>1</v>
      </c>
      <c r="I12" s="163"/>
      <c r="J12" s="163"/>
      <c r="K12" s="162">
        <v>2</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9</v>
      </c>
      <c r="E24" s="163">
        <v>8</v>
      </c>
      <c r="F24" s="163">
        <v>7</v>
      </c>
      <c r="G24" s="163">
        <v>7</v>
      </c>
      <c r="H24" s="163">
        <v>1</v>
      </c>
      <c r="I24" s="163"/>
      <c r="J24" s="163"/>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8</v>
      </c>
      <c r="E25" s="163">
        <v>7</v>
      </c>
      <c r="F25" s="163">
        <v>7</v>
      </c>
      <c r="G25" s="163">
        <v>7</v>
      </c>
      <c r="H25" s="163"/>
      <c r="I25" s="163"/>
      <c r="J25" s="163"/>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3</v>
      </c>
      <c r="D43" s="163">
        <v>4</v>
      </c>
      <c r="E43" s="163">
        <v>4</v>
      </c>
      <c r="F43" s="163">
        <v>1</v>
      </c>
      <c r="G43" s="163"/>
      <c r="H43" s="163">
        <v>2</v>
      </c>
      <c r="I43" s="163"/>
      <c r="J43" s="163">
        <v>1</v>
      </c>
      <c r="K43" s="162">
        <v>3</v>
      </c>
      <c r="L43" s="163">
        <v>1</v>
      </c>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2</v>
      </c>
      <c r="E44" s="163">
        <v>1</v>
      </c>
      <c r="F44" s="163"/>
      <c r="G44" s="163"/>
      <c r="H44" s="163">
        <v>1</v>
      </c>
      <c r="I44" s="163"/>
      <c r="J44" s="163"/>
      <c r="K44" s="162">
        <v>1</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3</v>
      </c>
      <c r="D45" s="163">
        <v>2</v>
      </c>
      <c r="E45" s="163">
        <v>3</v>
      </c>
      <c r="F45" s="163">
        <v>1</v>
      </c>
      <c r="G45" s="163"/>
      <c r="H45" s="163">
        <v>1</v>
      </c>
      <c r="I45" s="163"/>
      <c r="J45" s="163">
        <v>1</v>
      </c>
      <c r="K45" s="162">
        <v>2</v>
      </c>
      <c r="L45" s="163">
        <v>1</v>
      </c>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3</v>
      </c>
      <c r="D46" s="163">
        <v>1</v>
      </c>
      <c r="E46" s="163">
        <v>3</v>
      </c>
      <c r="F46" s="163">
        <v>1</v>
      </c>
      <c r="G46" s="163"/>
      <c r="H46" s="163">
        <v>1</v>
      </c>
      <c r="I46" s="163"/>
      <c r="J46" s="163">
        <v>1</v>
      </c>
      <c r="K46" s="162">
        <v>1</v>
      </c>
      <c r="L46" s="163">
        <v>1</v>
      </c>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31</v>
      </c>
      <c r="D88" s="163">
        <v>190</v>
      </c>
      <c r="E88" s="163">
        <v>196</v>
      </c>
      <c r="F88" s="163">
        <v>193</v>
      </c>
      <c r="G88" s="163">
        <v>191</v>
      </c>
      <c r="H88" s="163">
        <v>2</v>
      </c>
      <c r="I88" s="163">
        <v>1</v>
      </c>
      <c r="J88" s="163"/>
      <c r="K88" s="162">
        <v>25</v>
      </c>
      <c r="L88" s="163">
        <v>1</v>
      </c>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31</v>
      </c>
      <c r="D90" s="163">
        <v>189</v>
      </c>
      <c r="E90" s="163">
        <v>196</v>
      </c>
      <c r="F90" s="163">
        <v>193</v>
      </c>
      <c r="G90" s="163">
        <v>191</v>
      </c>
      <c r="H90" s="163">
        <v>2</v>
      </c>
      <c r="I90" s="163">
        <v>1</v>
      </c>
      <c r="J90" s="163"/>
      <c r="K90" s="162">
        <v>24</v>
      </c>
      <c r="L90" s="163">
        <v>1</v>
      </c>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31</v>
      </c>
      <c r="D94" s="163">
        <v>189</v>
      </c>
      <c r="E94" s="163">
        <v>196</v>
      </c>
      <c r="F94" s="163">
        <v>193</v>
      </c>
      <c r="G94" s="163">
        <v>191</v>
      </c>
      <c r="H94" s="163">
        <v>2</v>
      </c>
      <c r="I94" s="163">
        <v>1</v>
      </c>
      <c r="J94" s="163"/>
      <c r="K94" s="162">
        <v>24</v>
      </c>
      <c r="L94" s="163">
        <v>1</v>
      </c>
      <c r="M94" s="163"/>
      <c r="N94" s="164"/>
      <c r="O94" s="163"/>
      <c r="P94" s="60"/>
    </row>
    <row r="95" spans="1:16" s="4" customFormat="1" ht="25.5" customHeight="1">
      <c r="A95" s="44">
        <v>88</v>
      </c>
      <c r="B95" s="114" t="s">
        <v>68</v>
      </c>
      <c r="C95" s="164"/>
      <c r="D95" s="163"/>
      <c r="E95" s="163"/>
      <c r="F95" s="163"/>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34</v>
      </c>
      <c r="D114" s="164">
        <f aca="true" t="shared" si="0" ref="D114:O114">SUM(D8,D9,D12,D29,D30,D43,D49,D52,D79,D88,D103,D109,D113)</f>
        <v>206</v>
      </c>
      <c r="E114" s="164">
        <f t="shared" si="0"/>
        <v>210</v>
      </c>
      <c r="F114" s="164">
        <f t="shared" si="0"/>
        <v>202</v>
      </c>
      <c r="G114" s="164">
        <f t="shared" si="0"/>
        <v>199</v>
      </c>
      <c r="H114" s="164">
        <f t="shared" si="0"/>
        <v>5</v>
      </c>
      <c r="I114" s="164">
        <f t="shared" si="0"/>
        <v>1</v>
      </c>
      <c r="J114" s="164">
        <f t="shared" si="0"/>
        <v>2</v>
      </c>
      <c r="K114" s="164">
        <f t="shared" si="0"/>
        <v>30</v>
      </c>
      <c r="L114" s="164">
        <f t="shared" si="0"/>
        <v>2</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2" r:id="rId1"/>
  <headerFooter>
    <oddFooter>&amp;L41A08E27&amp;CФорма № 2-А, Підрозділ: Любешівський районний суд Волинської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&amp;L41A08E27&amp;CФорма № 2-А, Підрозділ: Любешівський районний суд Волинської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7</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7</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7</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14</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&amp;L41A08E27&amp;CФорма № 2-А, Підрозділ: Любешівський районний суд Волинської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86</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&amp;L41A08E27&amp;C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2015-12-10T14:23:53Z</cp:lastPrinted>
  <dcterms:created xsi:type="dcterms:W3CDTF">2015-09-09T11:49:13Z</dcterms:created>
  <dcterms:modified xsi:type="dcterms:W3CDTF">2017-07-17T09:10:35Z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2-А_00162_2.2017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41A08E27</vt:lpwstr>
  </property>
  <property fmtid="{D5CDD505-2E9C-101B-9397-08002B2CF9AE}" pid="10" name="Підрозд">
    <vt:lpwstr>Любешівський районний суд Волинської області</vt:lpwstr>
  </property>
  <property fmtid="{D5CDD505-2E9C-101B-9397-08002B2CF9AE}" pid="11" name="ПідрозділDB">
    <vt:i4>0</vt:i4>
  </property>
  <property fmtid="{D5CDD505-2E9C-101B-9397-08002B2CF9AE}" pid="12" name="Підрозділ">
    <vt:i4>345</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