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<sst xmlns="http://schemas.openxmlformats.org/spreadsheetml/2006/main" count="267" uniqueCount="201">
  <si>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</si>
  <si>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</si>
  <si>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</si>
  <si>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</si>
  <si>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</si>
  <si>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</si>
  <si>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</si>
  <si>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</si>
  <si>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</si>
  <si>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</si>
  <si>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</si>
  <si>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</si>
  <si>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</si>
  <si>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</si>
  <si>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</si>
  <si>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</si>
  <si>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</si>
  <si>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</si>
  <si>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</si>
  <si>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</si>
  <si>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</si>
  <si>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</si>
  <si>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</si>
  <si>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</si>
  <si>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</si>
  <si>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</si>
  <si>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</si>
  <si>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</si>
  <si>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</si>
  <si>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</si>
  <si>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</si>
  <si>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</si>
  <si>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</si>
  <si>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</si>
  <si>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</si>
  <si>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</si>
  <si>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</si>
  <si>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</si>
  <si>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</si>
  <si>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</si>
  <si>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</si>
  <si>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</si>
  <si>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</si>
  <si>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</si>
  <si>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</si>
  <si>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</si>
  <si>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</si>
  <si>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</si>
  <si>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</si>
  <si>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</si>
  <si>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</si>
  <si>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</si>
  <si>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</si>
  <si>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</si>
  <si>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</si>
  <si>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</si>
  <si>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</si>
  <si>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</si>
  <si>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</si>
  <si>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</si>
  <si>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</si>
  <si>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</si>
  <si>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</si>
  <si>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</si>
  <si>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</si>
  <si>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</si>
  <si>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</si>
  <si>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</si>
  <si>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</si>
  <si>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</si>
  <si>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</si>
  <si>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</si>
  <si>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</si>
  <si>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</si>
  <si>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</si>
  <si>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</si>
  <si>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</si>
  <si>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</si>
  <si>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</si>
  <si>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</si>
  <si>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</si>
  <si>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</si>
  <si>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</si>
  <si>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</si>
  <si>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</si>
  <si>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</si>
  <si>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</si>
  <si>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</si>
  <si>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</si>
  <si>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</si>
  <si>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</si>
  <si>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</si>
  <si>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</si>
  <si>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</si>
  <si>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</si>
  <si>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</si>
  <si>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</si>
  <si>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</si>
  <si>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</si>
  <si>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</si>
  <si>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</si>
  <si>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</si>
  <si>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</si>
  <si>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</si>
  <si>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</si>
  <si>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</si>
  <si>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</si>
  <si>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</si>
  <si>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</si>
  <si>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</si>
  <si>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</si>
  <si>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</si>
  <si>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</si>
  <si>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</si>
  <si>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</si>
  <si>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</si>
  <si>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</si>
  <si>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</si>
  <si>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</si>
  <si>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</si>
  <si>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</si>
  <si>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</si>
  <si>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</si>
  <si>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</si>
  <si>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</si>
  <si>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</si>
  <si>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</si>
  <si>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</si>
  <si>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</si>
  <si>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</si>
  <si>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</si>
  <si>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</si>
  <si>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</si>
  <si>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</si>
  <si>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</si>
  <si>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</si>
  <si>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</si>
  <si>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</si>
  <si>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</si>
  <si>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</si>
  <si>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</si>
  <si>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</si>
  <si>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</si>
  <si>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</si>
  <si>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</si>
  <si>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</si>
  <si>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</si>
  <si>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</si>
  <si>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</si>
  <si>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</si>
  <si>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</si>
  <si>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</si>
  <si>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</si>
  <si>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</si>
  <si>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</si>
  <si>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</si>
  <si>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</si>
  <si>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</si>
  <si>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</si>
  <si>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</si>
  <si>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</si>
  <si>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</si>
  <si>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</si>
  <si>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</si>
  <si>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</si>
  <si>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</si>
  <si>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</si>
  <si>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</si>
  <si>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</si>
  <si>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</si>
  <si>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</si>
  <si>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</si>
  <si>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</si>
  <si>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</si>
  <si>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</si>
  <si>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</si>
  <si>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</si>
  <si>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</si>
  <si>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</si>
  <si>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</si>
  <si>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</si>
  <si>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</si>
  <si>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</si>
  <si>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</si>
  <si>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</si>
  <si>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</si>
  <si>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</si>
  <si>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</si>
  <si>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</si>
  <si>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</si>
  <si>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</si>
  <si>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Любешівський районний суд Волинської області</t>
  </si>
  <si>
    <t>44200.смт. Любешів.вул. Незалежності 86</t>
  </si>
  <si>
    <t>Доручення судів України / іноземних судів</t>
  </si>
  <si>
    <t xml:space="preserve">Розглянуто справ судом присяжних </t>
  </si>
  <si>
    <t>Н.І. Гладіч</t>
  </si>
  <si>
    <t>Л.Д. Артишук-Березюк (Артишук)</t>
  </si>
  <si>
    <t>(03362) 217 97</t>
  </si>
  <si>
    <t>(03362) 216 70</t>
  </si>
  <si>
    <t>inbox@lbs.vl.court.gov.ua</t>
  </si>
  <si>
    <t>10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</si>
</sst>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9" fillId="0" borderId="2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3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3" fillId="0" borderId="22" xfId="95" applyNumberFormat="1" applyFont="1" applyFill="1" applyBorder="1" applyAlignment="1" applyProtection="1">
      <alignment/>
      <protection/>
    </xf>
    <xf numFmtId="0" fontId="13" fillId="0" borderId="20" xfId="95" applyNumberFormat="1" applyFont="1" applyFill="1" applyBorder="1" applyAlignment="1" applyProtection="1">
      <alignment/>
      <protection/>
    </xf>
    <xf numFmtId="0" fontId="13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6" applyNumberFormat="1" applyFont="1" applyFill="1" applyBorder="1" applyAlignment="1">
      <alignment horizontal="center" vertical="center" wrapText="1"/>
      <protection/>
    </xf>
    <xf numFmtId="0" fontId="14" fillId="0" borderId="19" xfId="96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3" fillId="0" borderId="20" xfId="95" applyNumberFormat="1" applyFont="1" applyFill="1" applyBorder="1" applyAlignment="1" applyProtection="1">
      <alignment horizontal="left" wrapText="1"/>
      <protection/>
    </xf>
    <xf numFmtId="0" fontId="13" fillId="0" borderId="0" xfId="95" applyNumberFormat="1" applyFont="1" applyFill="1" applyBorder="1" applyAlignment="1" applyProtection="1">
      <alignment horizontal="left" wrapText="1"/>
      <protection/>
    </xf>
    <xf numFmtId="0" fontId="13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20" xfId="95" applyNumberFormat="1" applyFont="1" applyFill="1" applyBorder="1" applyAlignment="1" applyProtection="1">
      <alignment horizontal="left"/>
      <protection/>
    </xf>
    <xf numFmtId="0" fontId="13" fillId="0" borderId="0" xfId="95" applyNumberFormat="1" applyFont="1" applyFill="1" applyBorder="1" applyAlignment="1" applyProtection="1">
      <alignment horizontal="left"/>
      <protection/>
    </xf>
    <xf numFmtId="0" fontId="13" fillId="0" borderId="21" xfId="95" applyNumberFormat="1" applyFont="1" applyFill="1" applyBorder="1" applyAlignment="1" applyProtection="1">
      <alignment horizontal="left"/>
      <protection/>
    </xf>
    <xf numFmtId="0" fontId="13" fillId="0" borderId="22" xfId="95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8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49" fontId="39" fillId="0" borderId="26" xfId="96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&amp;LC02573DB&amp;C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70</v>
      </c>
      <c r="F6" s="90">
        <v>55</v>
      </c>
      <c r="G6" s="90"/>
      <c r="H6" s="90">
        <v>63</v>
      </c>
      <c r="I6" s="90" t="s">
        <v>183</v>
      </c>
      <c r="J6" s="90">
        <v>7</v>
      </c>
      <c r="K6" s="91"/>
      <c r="L6" s="101">
        <f>E6-F6</f>
        <v>15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139</v>
      </c>
      <c r="F7" s="90">
        <v>136</v>
      </c>
      <c r="G7" s="90"/>
      <c r="H7" s="90">
        <v>138</v>
      </c>
      <c r="I7" s="90">
        <v>104</v>
      </c>
      <c r="J7" s="90">
        <v>1</v>
      </c>
      <c r="K7" s="91"/>
      <c r="L7" s="101">
        <f>E7-F7</f>
        <v>3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49</v>
      </c>
      <c r="F9" s="90">
        <v>47</v>
      </c>
      <c r="G9" s="90"/>
      <c r="H9" s="90">
        <v>48</v>
      </c>
      <c r="I9" s="90">
        <v>45</v>
      </c>
      <c r="J9" s="90">
        <v>1</v>
      </c>
      <c r="K9" s="91">
        <v>1</v>
      </c>
      <c r="L9" s="101">
        <f>E9-F9</f>
        <v>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258</v>
      </c>
      <c r="F14" s="105">
        <f>SUM(F6:F13)</f>
        <v>238</v>
      </c>
      <c r="G14" s="105">
        <f>SUM(G6:G13)</f>
        <v>0</v>
      </c>
      <c r="H14" s="105">
        <f>SUM(H6:H13)</f>
        <v>249</v>
      </c>
      <c r="I14" s="105">
        <f>SUM(I6:I13)</f>
        <v>149</v>
      </c>
      <c r="J14" s="105">
        <f>SUM(J6:J13)</f>
        <v>9</v>
      </c>
      <c r="K14" s="105">
        <f>SUM(K6:K13)</f>
        <v>1</v>
      </c>
      <c r="L14" s="101">
        <f>E14-F14</f>
        <v>20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289</v>
      </c>
      <c r="F15" s="92">
        <v>281</v>
      </c>
      <c r="G15" s="92"/>
      <c r="H15" s="92">
        <v>289</v>
      </c>
      <c r="I15" s="92">
        <v>270</v>
      </c>
      <c r="J15" s="92"/>
      <c r="K15" s="91"/>
      <c r="L15" s="101">
        <f>E15-F15</f>
        <v>8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305</v>
      </c>
      <c r="F16" s="92">
        <v>271</v>
      </c>
      <c r="G16" s="92"/>
      <c r="H16" s="92">
        <v>304</v>
      </c>
      <c r="I16" s="92">
        <v>267</v>
      </c>
      <c r="J16" s="92">
        <v>1</v>
      </c>
      <c r="K16" s="91"/>
      <c r="L16" s="101">
        <f>E16-F16</f>
        <v>34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237</v>
      </c>
      <c r="F18" s="91">
        <v>236</v>
      </c>
      <c r="G18" s="91"/>
      <c r="H18" s="91">
        <v>237</v>
      </c>
      <c r="I18" s="91">
        <v>224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561</v>
      </c>
      <c r="F22" s="91">
        <v>526</v>
      </c>
      <c r="G22" s="91"/>
      <c r="H22" s="91">
        <v>560</v>
      </c>
      <c r="I22" s="91">
        <v>491</v>
      </c>
      <c r="J22" s="91">
        <v>1</v>
      </c>
      <c r="K22" s="91"/>
      <c r="L22" s="101">
        <f>E22-F22</f>
        <v>35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6</v>
      </c>
      <c r="F23" s="91">
        <v>6</v>
      </c>
      <c r="G23" s="91"/>
      <c r="H23" s="91">
        <v>6</v>
      </c>
      <c r="I23" s="91">
        <v>6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</v>
      </c>
      <c r="F24" s="91">
        <v>2</v>
      </c>
      <c r="G24" s="91"/>
      <c r="H24" s="91">
        <v>2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318</v>
      </c>
      <c r="F25" s="91">
        <v>302</v>
      </c>
      <c r="G25" s="91"/>
      <c r="H25" s="91">
        <v>297</v>
      </c>
      <c r="I25" s="91">
        <v>279</v>
      </c>
      <c r="J25" s="91">
        <v>21</v>
      </c>
      <c r="K25" s="91"/>
      <c r="L25" s="101">
        <f>E25-F25</f>
        <v>16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326</v>
      </c>
      <c r="F26" s="91">
        <v>285</v>
      </c>
      <c r="G26" s="91">
        <v>3</v>
      </c>
      <c r="H26" s="91">
        <v>294</v>
      </c>
      <c r="I26" s="91">
        <v>245</v>
      </c>
      <c r="J26" s="91">
        <v>32</v>
      </c>
      <c r="K26" s="91">
        <v>1</v>
      </c>
      <c r="L26" s="101">
        <f>E26-F26</f>
        <v>41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27</v>
      </c>
      <c r="F27" s="91">
        <v>27</v>
      </c>
      <c r="G27" s="91"/>
      <c r="H27" s="91">
        <v>27</v>
      </c>
      <c r="I27" s="91">
        <v>24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29</v>
      </c>
      <c r="F28" s="91">
        <v>25</v>
      </c>
      <c r="G28" s="91"/>
      <c r="H28" s="91">
        <v>28</v>
      </c>
      <c r="I28" s="91">
        <v>18</v>
      </c>
      <c r="J28" s="91">
        <v>1</v>
      </c>
      <c r="K28" s="91"/>
      <c r="L28" s="101">
        <f>E28-F28</f>
        <v>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6</v>
      </c>
      <c r="F29" s="91">
        <v>5</v>
      </c>
      <c r="G29" s="91"/>
      <c r="H29" s="91">
        <v>4</v>
      </c>
      <c r="I29" s="91">
        <v>2</v>
      </c>
      <c r="J29" s="91">
        <v>2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>
        <v>1</v>
      </c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</v>
      </c>
      <c r="F32" s="91">
        <v>2</v>
      </c>
      <c r="G32" s="91"/>
      <c r="H32" s="91">
        <v>2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22</v>
      </c>
      <c r="F33" s="91">
        <v>21</v>
      </c>
      <c r="G33" s="91"/>
      <c r="H33" s="91">
        <v>21</v>
      </c>
      <c r="I33" s="91">
        <v>13</v>
      </c>
      <c r="J33" s="91">
        <v>1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1</v>
      </c>
      <c r="G35" s="91"/>
      <c r="H35" s="91">
        <v>2</v>
      </c>
      <c r="I35" s="91">
        <v>2</v>
      </c>
      <c r="J35" s="91"/>
      <c r="K35" s="91"/>
      <c r="L35" s="101">
        <f>E35-F35</f>
        <v>1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439</v>
      </c>
      <c r="F37" s="91">
        <v>389</v>
      </c>
      <c r="G37" s="91">
        <v>3</v>
      </c>
      <c r="H37" s="91">
        <v>382</v>
      </c>
      <c r="I37" s="91">
        <v>290</v>
      </c>
      <c r="J37" s="91">
        <v>57</v>
      </c>
      <c r="K37" s="91">
        <v>1</v>
      </c>
      <c r="L37" s="101">
        <f>E37-F37</f>
        <v>50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343</v>
      </c>
      <c r="F38" s="91">
        <v>327</v>
      </c>
      <c r="G38" s="91"/>
      <c r="H38" s="91">
        <v>330</v>
      </c>
      <c r="I38" s="91" t="s">
        <v>183</v>
      </c>
      <c r="J38" s="91">
        <v>13</v>
      </c>
      <c r="K38" s="91"/>
      <c r="L38" s="101">
        <f>E38-F38</f>
        <v>16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/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8</v>
      </c>
      <c r="F40" s="91">
        <v>8</v>
      </c>
      <c r="G40" s="91"/>
      <c r="H40" s="91">
        <v>8</v>
      </c>
      <c r="I40" s="91">
        <v>3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351</v>
      </c>
      <c r="F41" s="91">
        <f aca="true" t="shared" si="0" ref="F41:K41">F38+F40</f>
        <v>335</v>
      </c>
      <c r="G41" s="91">
        <f t="shared" si="0"/>
        <v>0</v>
      </c>
      <c r="H41" s="91">
        <f t="shared" si="0"/>
        <v>338</v>
      </c>
      <c r="I41" s="91">
        <f>I40</f>
        <v>3</v>
      </c>
      <c r="J41" s="91">
        <f t="shared" si="0"/>
        <v>13</v>
      </c>
      <c r="K41" s="91">
        <f t="shared" si="0"/>
        <v>0</v>
      </c>
      <c r="L41" s="101">
        <f>E41-F41</f>
        <v>16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1609</v>
      </c>
      <c r="F42" s="91">
        <f aca="true" t="shared" si="1" ref="F42:K42">F14+F22+F37+F41</f>
        <v>1488</v>
      </c>
      <c r="G42" s="91">
        <f t="shared" si="1"/>
        <v>3</v>
      </c>
      <c r="H42" s="91">
        <f t="shared" si="1"/>
        <v>1529</v>
      </c>
      <c r="I42" s="91">
        <f t="shared" si="1"/>
        <v>933</v>
      </c>
      <c r="J42" s="91">
        <f t="shared" si="1"/>
        <v>80</v>
      </c>
      <c r="K42" s="91">
        <f t="shared" si="1"/>
        <v>2</v>
      </c>
      <c r="L42" s="101">
        <f>E42-F42</f>
        <v>121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&amp;LC02573DB&amp;CФорма № 1-мзс, Підрозділ: Любешівський районний суд Волинської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9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5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44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13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6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9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&amp;LC02573DB&amp;CФорма № 1-мзс, Підрозділ: Любешівський районний суд Волинської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63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1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70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19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8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512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49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3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37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23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367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72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3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1152023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939469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3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4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157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544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1999874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54247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227</v>
      </c>
      <c r="F58" s="96">
        <v>20</v>
      </c>
      <c r="G58" s="96">
        <v>2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551</v>
      </c>
      <c r="F59" s="96">
        <v>9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335</v>
      </c>
      <c r="F60" s="96">
        <v>45</v>
      </c>
      <c r="G60" s="96">
        <v>2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338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&amp;LC02573DB&amp;CФорма № 1-мзс, Підрозділ: Любешівський районний суд Волинської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0.025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0.1111111111111111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0.017543859649122806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1.0275537634408602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1529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1609</v>
      </c>
    </row>
    <row r="11" spans="1:4" ht="16.5" customHeight="1">
      <c r="A11" s="189" t="s">
        <v>68</v>
      </c>
      <c r="B11" s="191"/>
      <c r="C11" s="14">
        <v>9</v>
      </c>
      <c r="D11" s="94">
        <v>28</v>
      </c>
    </row>
    <row r="12" spans="1:4" ht="16.5" customHeight="1">
      <c r="A12" s="294" t="s">
        <v>113</v>
      </c>
      <c r="B12" s="294"/>
      <c r="C12" s="14">
        <v>10</v>
      </c>
      <c r="D12" s="94">
        <v>27</v>
      </c>
    </row>
    <row r="13" spans="1:4" ht="16.5" customHeight="1">
      <c r="A13" s="294" t="s">
        <v>33</v>
      </c>
      <c r="B13" s="294"/>
      <c r="C13" s="14">
        <v>11</v>
      </c>
      <c r="D13" s="94">
        <v>23</v>
      </c>
    </row>
    <row r="14" spans="1:4" ht="16.5" customHeight="1">
      <c r="A14" s="294" t="s">
        <v>114</v>
      </c>
      <c r="B14" s="294"/>
      <c r="C14" s="14">
        <v>12</v>
      </c>
      <c r="D14" s="94">
        <v>50</v>
      </c>
    </row>
    <row r="15" spans="1:4" ht="16.5" customHeight="1">
      <c r="A15" s="294" t="s">
        <v>118</v>
      </c>
      <c r="B15" s="294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&amp;LC02573DB&amp;CФорма № 1-мзс, Підрозділ: Любешівський районний суд Волинської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2018-01-25T09:55:53Z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C02573DB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3.19.0.1578</vt:lpwstr>
  </property>
</Properties>
</file>