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<sst xmlns="http://schemas.openxmlformats.org/spreadsheetml/2006/main" count="317" uniqueCount="256">
  <si>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</si>
  <si>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</si>
  <si>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</si>
  <si>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</si>
  <si>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</si>
  <si>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</si>
  <si>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</si>
  <si>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</si>
  <si>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</si>
  <si>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</si>
  <si>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</si>
  <si>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</si>
  <si>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</si>
  <si>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</si>
  <si>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</si>
  <si>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</si>
  <si>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</si>
  <si>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</si>
  <si>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</si>
  <si>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</si>
  <si>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</si>
  <si>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</si>
  <si>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</si>
  <si>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</si>
  <si>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</si>
  <si>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</si>
  <si>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</si>
  <si>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</si>
  <si>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</si>
  <si>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</si>
  <si>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</si>
  <si>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</si>
  <si>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</si>
  <si>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</si>
  <si>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</si>
  <si>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</si>
  <si>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</si>
  <si>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</si>
  <si>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</si>
  <si>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</si>
  <si>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</si>
  <si>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</si>
  <si>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</si>
  <si>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</si>
  <si>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</si>
  <si>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</si>
  <si>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</si>
  <si>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</si>
  <si>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</si>
  <si>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</si>
  <si>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</si>
  <si>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</si>
  <si>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</si>
  <si>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</si>
  <si>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</si>
  <si>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</si>
  <si>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</si>
  <si>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</si>
  <si>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</si>
  <si>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</si>
  <si>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</si>
  <si>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</si>
  <si>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</si>
  <si>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</si>
  <si>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</si>
  <si>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</si>
  <si>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</si>
  <si>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</si>
  <si>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</si>
  <si>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</si>
  <si>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</si>
  <si>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</si>
  <si>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</si>
  <si>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</si>
  <si>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</si>
  <si>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</si>
  <si>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</si>
  <si>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</si>
  <si>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</si>
  <si>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</si>
  <si>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</si>
  <si>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</si>
  <si>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</si>
  <si>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</si>
  <si>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</si>
  <si>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</si>
  <si>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</si>
  <si>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</si>
  <si>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</si>
  <si>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</si>
  <si>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</si>
  <si>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</si>
  <si>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</si>
  <si>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</si>
  <si>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</si>
  <si>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</si>
  <si>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</si>
  <si>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</si>
  <si>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</si>
  <si>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</si>
  <si>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</si>
  <si>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</si>
  <si>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</si>
  <si>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</si>
  <si>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</si>
  <si>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</si>
  <si>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</si>
  <si>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</si>
  <si>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</si>
  <si>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</si>
  <si>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</si>
  <si>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</si>
  <si>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</si>
  <si>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</si>
  <si>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</si>
  <si>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</si>
  <si>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</si>
  <si>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</si>
  <si>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</si>
  <si>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</si>
  <si>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</si>
  <si>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</si>
  <si>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</si>
  <si>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</si>
  <si>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</si>
  <si>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</si>
  <si>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</si>
  <si>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</si>
  <si>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</si>
  <si>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</si>
  <si>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</si>
  <si>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</si>
  <si>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</si>
  <si>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</si>
  <si>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</si>
  <si>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</si>
  <si>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</si>
  <si>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</si>
  <si>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</si>
  <si>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</si>
  <si>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</si>
  <si>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</si>
  <si>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</si>
  <si>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</si>
  <si>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</si>
  <si>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</si>
  <si>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</si>
  <si>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</si>
  <si>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</si>
  <si>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</si>
  <si>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</si>
  <si>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</si>
  <si>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</si>
  <si>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</si>
  <si>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</si>
  <si>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</si>
  <si>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</si>
  <si>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</si>
  <si>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</si>
  <si>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</si>
  <si>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</si>
  <si>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</si>
  <si>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</si>
  <si>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</si>
  <si>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</si>
  <si>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</si>
  <si>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</si>
  <si>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</si>
  <si>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</si>
  <si>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</si>
  <si>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</si>
  <si>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</si>
  <si>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</si>
  <si>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</si>
  <si>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</si>
  <si>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</si>
  <si>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</si>
  <si>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</si>
  <si>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</si>
  <si>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</si>
  <si>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</si>
  <si>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</si>
  <si>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</si>
  <si>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</si>
  <si>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</si>
  <si>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</si>
  <si>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</si>
  <si>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</si>
  <si>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</si>
  <si>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</si>
  <si>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</si>
  <si>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</si>
  <si>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</si>
  <si>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</si>
  <si>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</si>
  <si>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</si>
  <si>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</si>
  <si>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</si>
  <si>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</si>
  <si>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</si>
  <si>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</si>
  <si>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</si>
  <si>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</si>
  <si>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</si>
  <si>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</si>
  <si>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</si>
  <si>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</si>
  <si>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</si>
  <si>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</si>
  <si>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</si>
  <si>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</si>
  <si>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</si>
  <si>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</si>
  <si>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</si>
  <si>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</si>
  <si>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</si>
  <si>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</si>
  <si>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</si>
  <si>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</si>
  <si>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</si>
  <si>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</si>
  <si>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</si>
  <si>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</si>
  <si>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</si>
  <si>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</si>
  <si>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</si>
  <si>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</si>
  <si>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</si>
  <si>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</si>
  <si>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</si>
  <si>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</si>
  <si>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</si>
  <si>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</si>
  <si>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</si>
  <si>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</si>
  <si>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</si>
  <si>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</si>
  <si>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</si>
  <si>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</si>
  <si>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</si>
  <si>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</si>
  <si>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</si>
  <si>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</si>
  <si>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</si>
  <si>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</si>
  <si>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Хомич</t>
  </si>
  <si>
    <t>Т.С. Водоніс</t>
  </si>
  <si>
    <t>(03362) 217 97</t>
  </si>
  <si>
    <t>(03362) 216 70</t>
  </si>
  <si>
    <t>inbox@lbs.vl.court.gov.ua</t>
  </si>
  <si>
    <t>6 січня 2016 року</t>
  </si>
  <si>
    <t>2015 рік</t>
  </si>
  <si>
    <t>Любешівський районний суд Волинської області</t>
  </si>
  <si>
    <t>44200. Волинська область</t>
  </si>
  <si>
    <t>смт. Любешів</t>
  </si>
  <si>
    <t>вул. Незалежності. 86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</si>
</sst>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760</v>
      </c>
      <c r="F10" s="113">
        <v>749</v>
      </c>
      <c r="G10" s="113">
        <v>760</v>
      </c>
      <c r="H10" s="113">
        <v>22</v>
      </c>
      <c r="I10" s="113">
        <v>6</v>
      </c>
      <c r="J10" s="113">
        <v>9</v>
      </c>
      <c r="K10" s="113">
        <v>723</v>
      </c>
      <c r="L10" s="113"/>
      <c r="M10" s="117"/>
      <c r="N10" s="98"/>
      <c r="O10" s="120">
        <f>E10-F10</f>
        <v>11</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9</v>
      </c>
      <c r="F15" s="113">
        <v>9</v>
      </c>
      <c r="G15" s="113">
        <v>8</v>
      </c>
      <c r="H15" s="113"/>
      <c r="I15" s="113"/>
      <c r="J15" s="113">
        <v>2</v>
      </c>
      <c r="K15" s="113">
        <v>6</v>
      </c>
      <c r="L15" s="113"/>
      <c r="M15" s="113">
        <v>1</v>
      </c>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9</v>
      </c>
      <c r="F21" s="113">
        <v>9</v>
      </c>
      <c r="G21" s="113">
        <v>8</v>
      </c>
      <c r="H21" s="113"/>
      <c r="I21" s="113"/>
      <c r="J21" s="113">
        <v>2</v>
      </c>
      <c r="K21" s="113">
        <v>6</v>
      </c>
      <c r="L21" s="113"/>
      <c r="M21" s="113">
        <v>1</v>
      </c>
      <c r="N21" s="113" t="s">
        <v>147</v>
      </c>
      <c r="O21" s="120">
        <f t="shared" si="0"/>
        <v>0</v>
      </c>
      <c r="P21" s="24"/>
      <c r="Q21" s="77"/>
      <c r="R21" s="77"/>
      <c r="S21" s="77"/>
    </row>
    <row r="22" spans="1:19" ht="30" customHeight="1">
      <c r="A22" s="90">
        <v>13</v>
      </c>
      <c r="B22" s="63"/>
      <c r="C22" s="183" t="s">
        <v>140</v>
      </c>
      <c r="D22" s="183"/>
      <c r="E22" s="119">
        <v>2</v>
      </c>
      <c r="F22" s="119">
        <v>2</v>
      </c>
      <c r="G22" s="113">
        <v>2</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771</v>
      </c>
      <c r="F23" s="113">
        <f>F10+F12+F15+F22</f>
        <v>760</v>
      </c>
      <c r="G23" s="113">
        <f>G10+G12+G15+G22</f>
        <v>770</v>
      </c>
      <c r="H23" s="113">
        <f>H10+H15</f>
        <v>22</v>
      </c>
      <c r="I23" s="113">
        <f>I10+I15</f>
        <v>6</v>
      </c>
      <c r="J23" s="113">
        <f>J10+J12+J15</f>
        <v>11</v>
      </c>
      <c r="K23" s="113">
        <f>K10+K12+K15</f>
        <v>729</v>
      </c>
      <c r="L23" s="113">
        <f>L10+L12+L15+L22</f>
        <v>0</v>
      </c>
      <c r="M23" s="119">
        <f>M10+M12+M15+M22</f>
        <v>1</v>
      </c>
      <c r="N23" s="119">
        <f>N10</f>
        <v>0</v>
      </c>
      <c r="O23" s="120">
        <f t="shared" si="0"/>
        <v>11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1480</v>
      </c>
      <c r="G31" s="121">
        <v>728</v>
      </c>
      <c r="H31" s="121">
        <v>1473</v>
      </c>
      <c r="I31" s="121">
        <v>1330</v>
      </c>
      <c r="J31" s="121">
        <v>1310</v>
      </c>
      <c r="K31" s="121">
        <v>80</v>
      </c>
      <c r="L31" s="121">
        <v>63</v>
      </c>
      <c r="M31" s="121"/>
      <c r="N31" s="121">
        <v>7</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&amp;L81D2B213&amp;CФорма № 2-А, Підрозділ: Любешівський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8</v>
      </c>
      <c r="E8" s="98">
        <v>8</v>
      </c>
      <c r="F8" s="115">
        <v>8</v>
      </c>
      <c r="G8" s="116">
        <v>8</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c r="G9" s="98"/>
      <c r="H9" s="98"/>
      <c r="I9" s="98">
        <v>1</v>
      </c>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15</v>
      </c>
      <c r="E12" s="98">
        <v>15</v>
      </c>
      <c r="F12" s="98">
        <v>15</v>
      </c>
      <c r="G12" s="98">
        <v>12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7</v>
      </c>
      <c r="F24" s="98">
        <v>7</v>
      </c>
      <c r="G24" s="98">
        <v>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7</v>
      </c>
      <c r="F25" s="98">
        <v>7</v>
      </c>
      <c r="G25" s="98">
        <v>7</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3</v>
      </c>
      <c r="F43" s="98">
        <v>3</v>
      </c>
      <c r="G43" s="98">
        <v>3</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2</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751</v>
      </c>
      <c r="D88" s="98">
        <v>700</v>
      </c>
      <c r="E88" s="98">
        <v>1444</v>
      </c>
      <c r="F88" s="98">
        <v>1302</v>
      </c>
      <c r="G88" s="98">
        <v>1285</v>
      </c>
      <c r="H88" s="98"/>
      <c r="I88" s="98">
        <v>79</v>
      </c>
      <c r="J88" s="98">
        <v>63</v>
      </c>
      <c r="K88" s="116">
        <v>7</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751</v>
      </c>
      <c r="D90" s="98">
        <v>699</v>
      </c>
      <c r="E90" s="98">
        <v>1443</v>
      </c>
      <c r="F90" s="98">
        <v>1302</v>
      </c>
      <c r="G90" s="98">
        <v>1285</v>
      </c>
      <c r="H90" s="98"/>
      <c r="I90" s="98">
        <v>79</v>
      </c>
      <c r="J90" s="98">
        <v>62</v>
      </c>
      <c r="K90" s="116">
        <v>7</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751</v>
      </c>
      <c r="D94" s="98">
        <v>699</v>
      </c>
      <c r="E94" s="98">
        <v>1443</v>
      </c>
      <c r="F94" s="98">
        <v>1302</v>
      </c>
      <c r="G94" s="98">
        <v>1285</v>
      </c>
      <c r="H94" s="98"/>
      <c r="I94" s="98">
        <v>79</v>
      </c>
      <c r="J94" s="98">
        <v>62</v>
      </c>
      <c r="K94" s="116">
        <v>7</v>
      </c>
      <c r="L94" s="98"/>
      <c r="M94" s="98"/>
      <c r="N94" s="112"/>
      <c r="O94" s="98"/>
      <c r="P94" s="60"/>
    </row>
    <row r="95" spans="1:16" s="4" customFormat="1" ht="25.5" customHeight="1">
      <c r="A95" s="44">
        <v>88</v>
      </c>
      <c r="B95" s="129" t="s">
        <v>68</v>
      </c>
      <c r="C95" s="112"/>
      <c r="D95" s="98">
        <v>1</v>
      </c>
      <c r="E95" s="98">
        <v>1</v>
      </c>
      <c r="F95" s="98"/>
      <c r="G95" s="98"/>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752</v>
      </c>
      <c r="D114" s="112">
        <f aca="true" t="shared" si="0" ref="D114:O114">SUM(D8,D9,D12,D29,D30,D43,D49,D52,D79,D88,D103,D109,D113)</f>
        <v>728</v>
      </c>
      <c r="E114" s="112">
        <f t="shared" si="0"/>
        <v>1473</v>
      </c>
      <c r="F114" s="112">
        <f t="shared" si="0"/>
        <v>1330</v>
      </c>
      <c r="G114" s="112">
        <f t="shared" si="0"/>
        <v>1310</v>
      </c>
      <c r="H114" s="112">
        <f t="shared" si="0"/>
        <v>0</v>
      </c>
      <c r="I114" s="112">
        <f t="shared" si="0"/>
        <v>80</v>
      </c>
      <c r="J114" s="112">
        <f t="shared" si="0"/>
        <v>63</v>
      </c>
      <c r="K114" s="112">
        <f t="shared" si="0"/>
        <v>7</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&amp;L81D2B213&amp;CФорма № 2-А, Підрозділ: Любешівський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v>1</v>
      </c>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v>
      </c>
      <c r="F15" s="76">
        <f>SUM(F10:F14)</f>
        <v>2</v>
      </c>
      <c r="G15" s="76">
        <f>SUM(G10:G14)</f>
        <v>1</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&amp;L81D2B213&amp;CФорма № 2-А, Підрозділ: Любешівський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78" t="s">
        <v>125</v>
      </c>
      <c r="B2" s="278"/>
      <c r="C2" s="278"/>
      <c r="D2" s="278"/>
      <c r="E2" s="278"/>
      <c r="F2" s="278"/>
      <c r="G2" s="278"/>
      <c r="H2" s="278"/>
      <c r="I2" s="278"/>
      <c r="J2" s="278"/>
      <c r="K2" s="278"/>
    </row>
    <row r="3" spans="1:16" ht="1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v>
      </c>
      <c r="L14" s="33"/>
      <c r="M14" s="23"/>
      <c r="N14" s="20"/>
      <c r="O14" s="20"/>
      <c r="P14" s="20"/>
    </row>
    <row r="15" spans="1:16" s="10" customFormat="1" ht="19.5" customHeight="1">
      <c r="A15" s="2">
        <v>11</v>
      </c>
      <c r="B15" s="306"/>
      <c r="C15" s="269" t="s">
        <v>131</v>
      </c>
      <c r="D15" s="270"/>
      <c r="E15" s="270"/>
      <c r="F15" s="270"/>
      <c r="G15" s="270"/>
      <c r="H15" s="270"/>
      <c r="I15" s="270"/>
      <c r="J15" s="271"/>
      <c r="K15" s="125">
        <v>3</v>
      </c>
      <c r="L15" s="33"/>
      <c r="M15" s="23"/>
      <c r="N15" s="20"/>
      <c r="O15" s="20"/>
      <c r="P15" s="20"/>
    </row>
    <row r="16" spans="1:16" s="10" customFormat="1" ht="20.25" customHeight="1">
      <c r="A16" s="2">
        <v>12</v>
      </c>
      <c r="B16" s="306"/>
      <c r="C16" s="269" t="s">
        <v>130</v>
      </c>
      <c r="D16" s="270"/>
      <c r="E16" s="270"/>
      <c r="F16" s="270"/>
      <c r="G16" s="270"/>
      <c r="H16" s="270"/>
      <c r="I16" s="270"/>
      <c r="J16" s="271"/>
      <c r="K16" s="125">
        <v>903</v>
      </c>
      <c r="L16" s="33"/>
      <c r="M16" s="23"/>
      <c r="N16" s="20"/>
      <c r="O16" s="20"/>
      <c r="P16" s="20"/>
    </row>
    <row r="17" spans="1:16" s="10" customFormat="1" ht="22.5" customHeight="1">
      <c r="A17" s="2">
        <v>13</v>
      </c>
      <c r="B17" s="306"/>
      <c r="C17" s="266" t="s">
        <v>146</v>
      </c>
      <c r="D17" s="267"/>
      <c r="E17" s="267"/>
      <c r="F17" s="267"/>
      <c r="G17" s="267"/>
      <c r="H17" s="267"/>
      <c r="I17" s="267"/>
      <c r="J17" s="268"/>
      <c r="K17" s="125">
        <v>24</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v>1</v>
      </c>
      <c r="L19" s="33"/>
      <c r="M19" s="23"/>
      <c r="N19" s="20"/>
      <c r="O19" s="20"/>
      <c r="P19" s="20"/>
    </row>
    <row r="20" spans="1:16" s="10" customFormat="1" ht="24" customHeight="1">
      <c r="A20" s="2">
        <v>16</v>
      </c>
      <c r="B20" s="305" t="s">
        <v>0</v>
      </c>
      <c r="C20" s="302" t="s">
        <v>120</v>
      </c>
      <c r="D20" s="303"/>
      <c r="E20" s="303"/>
      <c r="F20" s="303"/>
      <c r="G20" s="303"/>
      <c r="H20" s="303"/>
      <c r="I20" s="303"/>
      <c r="J20" s="304"/>
      <c r="K20" s="113">
        <v>1</v>
      </c>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311" t="s">
        <v>242</v>
      </c>
      <c r="C36" s="311"/>
      <c r="D36" s="311"/>
      <c r="E36" s="264" t="s">
        <v>247</v>
      </c>
      <c r="F36" s="264"/>
      <c r="G36" s="264"/>
      <c r="H36" s="160"/>
      <c r="I36" s="159"/>
      <c r="J36" s="161"/>
      <c r="K36" s="160"/>
      <c r="L36" s="162"/>
      <c r="M36" s="163"/>
      <c r="N36" s="164"/>
    </row>
    <row r="37" spans="1:15" ht="1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&amp;L81D2B213&amp;CФорма № 2-А, Підрозділ: Любешівський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7.2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7.2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&amp;L81D2B213&amp;C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2016-01-06T10:54:45Z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81D2B213</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